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t01srv03\groups\AUTO\Election Blackout\Elections\2026-02 South Australia\"/>
    </mc:Choice>
  </mc:AlternateContent>
  <xr:revisionPtr revIDLastSave="0" documentId="13_ncr:9_{06F51D8F-FF53-4D86-92A0-43A20EAC0C82}" xr6:coauthVersionLast="47" xr6:coauthVersionMax="47" xr10:uidLastSave="{00000000-0000-0000-0000-000000000000}"/>
  <bookViews>
    <workbookView xWindow="-110" yWindow="-110" windowWidth="22780" windowHeight="14660" xr2:uid="{61F38FF9-78A9-4BA6-BF5B-1D742496EB32}"/>
  </bookViews>
  <sheets>
    <sheet name="Licensing_Areas_South_Australia" sheetId="1" r:id="rId1"/>
  </sheets>
  <calcPr calcId="0"/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</calcChain>
</file>

<file path=xl/sharedStrings.xml><?xml version="1.0" encoding="utf-8"?>
<sst xmlns="http://schemas.openxmlformats.org/spreadsheetml/2006/main" count="47" uniqueCount="47">
  <si>
    <t>Licence Area</t>
  </si>
  <si>
    <t>MAP URL (PDF)</t>
  </si>
  <si>
    <t>Placemark URL (KMZ)</t>
  </si>
  <si>
    <t>ADELAIDE TV1</t>
  </si>
  <si>
    <t>AMATA RA1</t>
  </si>
  <si>
    <t>AMATA TV1</t>
  </si>
  <si>
    <t>ERNABELLA RA1</t>
  </si>
  <si>
    <t>ERNABELLA TV1</t>
  </si>
  <si>
    <t>FREGON RA1</t>
  </si>
  <si>
    <t>FREGON TV1</t>
  </si>
  <si>
    <t>SPENCER GULF TV1</t>
  </si>
  <si>
    <t>INDULKANA RA1</t>
  </si>
  <si>
    <t>RIVERLAND TV1</t>
  </si>
  <si>
    <t>WHYALLA RA1</t>
  </si>
  <si>
    <t>SALISBURY RA1</t>
  </si>
  <si>
    <t>MURRAYVILLE RA1</t>
  </si>
  <si>
    <t>MOUNT GAMBIER RA2</t>
  </si>
  <si>
    <t>PORT LINCOLN RA1</t>
  </si>
  <si>
    <t>MURRAY BRIDGE RA1</t>
  </si>
  <si>
    <t>RIVERLAND RA1</t>
  </si>
  <si>
    <t>WOOMERA RA1</t>
  </si>
  <si>
    <t>MT GAMBIER RA1</t>
  </si>
  <si>
    <t>CENTRAL ZONE RA2</t>
  </si>
  <si>
    <t>REMOTE COMMERCIAL RADIO SERVICE CENTRAL ZONE RA1</t>
  </si>
  <si>
    <t>ADELAIDE RA1</t>
  </si>
  <si>
    <t>CEDUNA RA2</t>
  </si>
  <si>
    <t>KANGAROO ISLAND RA1</t>
  </si>
  <si>
    <t>MOUNT GAMBIER/SOUTH EAST TV1</t>
  </si>
  <si>
    <t>ADELAIDE SW RA1</t>
  </si>
  <si>
    <t>MILLICENT RA1</t>
  </si>
  <si>
    <t>AUSTRALIA WIDE S40</t>
  </si>
  <si>
    <t>VICTOR HARBOR RA1</t>
  </si>
  <si>
    <t>COOBER PEDY RA1</t>
  </si>
  <si>
    <t>YORKE PENINSULA RA1</t>
  </si>
  <si>
    <t>REMOTE CENTRAL &amp; EASTERN AUSTRALIA TV1</t>
  </si>
  <si>
    <t>REMOTE CENTRAL &amp; EASTERN AUSTRALIA TV2</t>
  </si>
  <si>
    <t>PORT ADELAIDE RA1</t>
  </si>
  <si>
    <t>BAROSSA VALLEY RA1</t>
  </si>
  <si>
    <t>ADELAIDE FOOTHILLS RA1</t>
  </si>
  <si>
    <t>PORT PIRIE RA1</t>
  </si>
  <si>
    <t>VICTOR HARBOR RA2</t>
  </si>
  <si>
    <t>BORDERTOWN RA1</t>
  </si>
  <si>
    <t>SPENCER GULF NORTH RA1</t>
  </si>
  <si>
    <t>ROXBY DOWNS RA1</t>
  </si>
  <si>
    <t>GOOLWA RA1</t>
  </si>
  <si>
    <t>PORT AUGUSTA RA1</t>
  </si>
  <si>
    <t>MOUNT BARKER 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</si>
</sst>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u/>
      <sz val="11"/>
      <color rgb="FF0070C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3D8E-7F85-418A-A3B6-4D4F9B13CAEA}">
  <dimension ref="A1:C45"/>
  <sheetViews>
    <sheetView tabSelected="1" workbookViewId="0">
      <selection activeCell="A4" sqref="A4"/>
    </sheetView>
  </sheetViews>
  <sheetFormatPr defaultRowHeight="14.5" x14ac:dyDescent="0.35"/>
  <cols>
    <col min="1" max="1" width="50.7265625" bestFit="1" customWidth="1"/>
    <col min="2" max="2" width="13.36328125" bestFit="1" customWidth="1"/>
    <col min="3" max="3" width="18.54296875" bestFit="1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t="s">
        <v>3</v>
      </c>
      <c r="B2" s="2" t="str">
        <f>HYPERLINK("https://channelfinder.acma.gov.au/licplan/defmaps/documents/maps/la_162.pdf","Map")</f>
        <v>Map</v>
      </c>
      <c r="C2" s="2" t="str">
        <f>HYPERLINK("https://channelfinder.acma.gov.au/licplan/defmaps/documents/pmrk/la_162.kmz","Placemark")</f>
        <v>Placemark</v>
      </c>
    </row>
    <row r="3" spans="1:3" x14ac:dyDescent="0.35">
      <c r="A3" t="s">
        <v>4</v>
      </c>
      <c r="B3" s="2" t="str">
        <f>HYPERLINK("https://channelfinder.acma.gov.au/licplan/defmaps/documents/maps/la_166.pdf","Map")</f>
        <v>Map</v>
      </c>
      <c r="C3" s="2" t="str">
        <f>HYPERLINK("https://channelfinder.acma.gov.au/licplan/defmaps/documents/pmrk/la_166.kmz","Placemark")</f>
        <v>Placemark</v>
      </c>
    </row>
    <row r="4" spans="1:3" x14ac:dyDescent="0.35">
      <c r="A4" t="s">
        <v>5</v>
      </c>
      <c r="B4" s="2" t="str">
        <f>HYPERLINK("https://channelfinder.acma.gov.au/licplan/defmaps/documents/maps/la_167.pdf","Map")</f>
        <v>Map</v>
      </c>
      <c r="C4" s="2" t="str">
        <f>HYPERLINK("https://channelfinder.acma.gov.au/licplan/defmaps/documents/pmrk/la_167.kmz","Placemark")</f>
        <v>Placemark</v>
      </c>
    </row>
    <row r="5" spans="1:3" x14ac:dyDescent="0.35">
      <c r="A5" t="s">
        <v>6</v>
      </c>
      <c r="B5" s="2" t="str">
        <f>HYPERLINK("https://channelfinder.acma.gov.au/licplan/defmaps/documents/maps/la_203.pdf","Map")</f>
        <v>Map</v>
      </c>
      <c r="C5" s="2" t="str">
        <f>HYPERLINK("https://channelfinder.acma.gov.au/licplan/defmaps/documents/pmrk/la_203.kmz","Placemark")</f>
        <v>Placemark</v>
      </c>
    </row>
    <row r="6" spans="1:3" x14ac:dyDescent="0.35">
      <c r="A6" t="s">
        <v>7</v>
      </c>
      <c r="B6" s="2" t="str">
        <f>HYPERLINK("https://channelfinder.acma.gov.au/licplan/defmaps/documents/maps/la_204.pdf","Map")</f>
        <v>Map</v>
      </c>
      <c r="C6" s="2" t="str">
        <f>HYPERLINK("https://channelfinder.acma.gov.au/licplan/defmaps/documents/pmrk/la_204.kmz","Placemark")</f>
        <v>Placemark</v>
      </c>
    </row>
    <row r="7" spans="1:3" x14ac:dyDescent="0.35">
      <c r="A7" t="s">
        <v>8</v>
      </c>
      <c r="B7" s="2" t="str">
        <f>HYPERLINK("https://channelfinder.acma.gov.au/licplan/defmaps/documents/maps/la_207.pdf","Map")</f>
        <v>Map</v>
      </c>
      <c r="C7" s="2" t="str">
        <f>HYPERLINK("https://channelfinder.acma.gov.au/licplan/defmaps/documents/pmrk/la_207.kmz","Placemark")</f>
        <v>Placemark</v>
      </c>
    </row>
    <row r="8" spans="1:3" x14ac:dyDescent="0.35">
      <c r="A8" t="s">
        <v>9</v>
      </c>
      <c r="B8" s="2" t="str">
        <f>HYPERLINK("https://channelfinder.acma.gov.au/licplan/defmaps/documents/maps/la_208.pdf","Map")</f>
        <v>Map</v>
      </c>
      <c r="C8" s="2" t="str">
        <f>HYPERLINK("https://channelfinder.acma.gov.au/licplan/defmaps/documents/pmrk/la_208.kmz","Placemark")</f>
        <v>Placemark</v>
      </c>
    </row>
    <row r="9" spans="1:3" x14ac:dyDescent="0.35">
      <c r="A9" t="s">
        <v>10</v>
      </c>
      <c r="B9" s="2" t="str">
        <f>HYPERLINK("https://channelfinder.acma.gov.au/licplan/defmaps/documents/maps/la_212.pdf","Map")</f>
        <v>Map</v>
      </c>
      <c r="C9" s="2" t="str">
        <f>HYPERLINK("https://channelfinder.acma.gov.au/licplan/defmaps/documents/pmrk/la_212.kmz","Placemark")</f>
        <v>Placemark</v>
      </c>
    </row>
    <row r="10" spans="1:3" x14ac:dyDescent="0.35">
      <c r="A10" t="s">
        <v>11</v>
      </c>
      <c r="B10" s="2" t="str">
        <f>HYPERLINK("https://channelfinder.acma.gov.au/licplan/defmaps/documents/maps/la_223.pdf","Map")</f>
        <v>Map</v>
      </c>
      <c r="C10" s="2" t="str">
        <f>HYPERLINK("https://channelfinder.acma.gov.au/licplan/defmaps/documents/pmrk/la_223.kmz","Placemark")</f>
        <v>Placemark</v>
      </c>
    </row>
    <row r="11" spans="1:3" x14ac:dyDescent="0.35">
      <c r="A11" t="s">
        <v>12</v>
      </c>
      <c r="B11" s="2" t="str">
        <f>HYPERLINK("https://channelfinder.acma.gov.au/licplan/defmaps/documents/maps/la_289.pdf","Map")</f>
        <v>Map</v>
      </c>
      <c r="C11" s="2" t="str">
        <f>HYPERLINK("https://channelfinder.acma.gov.au/licplan/defmaps/documents/pmrk/la_289.kmz","Placemark")</f>
        <v>Placemark</v>
      </c>
    </row>
    <row r="12" spans="1:3" x14ac:dyDescent="0.35">
      <c r="A12" t="s">
        <v>13</v>
      </c>
      <c r="B12" s="2" t="str">
        <f>HYPERLINK("https://channelfinder.acma.gov.au/licplan/defmaps/documents/maps/la_338.pdf","Map")</f>
        <v>Map</v>
      </c>
      <c r="C12" s="2" t="str">
        <f>HYPERLINK("https://channelfinder.acma.gov.au/licplan/defmaps/documents/pmrk/la_338.kmz","Placemark")</f>
        <v>Placemark</v>
      </c>
    </row>
    <row r="13" spans="1:3" x14ac:dyDescent="0.35">
      <c r="A13" t="s">
        <v>14</v>
      </c>
      <c r="B13" s="2" t="str">
        <f>HYPERLINK("https://channelfinder.acma.gov.au/licplan/defmaps/documents/maps/la_341.pdf","Map")</f>
        <v>Map</v>
      </c>
      <c r="C13" s="2" t="str">
        <f>HYPERLINK("https://channelfinder.acma.gov.au/licplan/defmaps/documents/pmrk/la_341.kmz","Placemark")</f>
        <v>Placemark</v>
      </c>
    </row>
    <row r="14" spans="1:3" x14ac:dyDescent="0.35">
      <c r="A14" t="s">
        <v>15</v>
      </c>
      <c r="B14" s="2" t="str">
        <f>HYPERLINK("https://channelfinder.acma.gov.au/licplan/defmaps/documents/maps/la_409.pdf","Map")</f>
        <v>Map</v>
      </c>
      <c r="C14" s="2" t="str">
        <f>HYPERLINK("https://channelfinder.acma.gov.au/licplan/defmaps/documents/pmrk/la_409.kmz","Placemark")</f>
        <v>Placemark</v>
      </c>
    </row>
    <row r="15" spans="1:3" x14ac:dyDescent="0.35">
      <c r="A15" t="s">
        <v>16</v>
      </c>
      <c r="B15" s="2" t="str">
        <f>HYPERLINK("https://channelfinder.acma.gov.au/licplan/defmaps/documents/maps/la_414.pdf","Map")</f>
        <v>Map</v>
      </c>
      <c r="C15" s="2" t="str">
        <f>HYPERLINK("https://channelfinder.acma.gov.au/licplan/defmaps/documents/pmrk/la_414.kmz","Placemark")</f>
        <v>Placemark</v>
      </c>
    </row>
    <row r="16" spans="1:3" x14ac:dyDescent="0.35">
      <c r="A16" t="s">
        <v>17</v>
      </c>
      <c r="B16" s="2" t="str">
        <f>HYPERLINK("https://channelfinder.acma.gov.au/licplan/defmaps/documents/maps/la_469.pdf","Map")</f>
        <v>Map</v>
      </c>
      <c r="C16" s="2" t="str">
        <f>HYPERLINK("https://channelfinder.acma.gov.au/licplan/defmaps/documents/pmrk/la_469.kmz","Placemark")</f>
        <v>Placemark</v>
      </c>
    </row>
    <row r="17" spans="1:3" x14ac:dyDescent="0.35">
      <c r="A17" t="s">
        <v>18</v>
      </c>
      <c r="B17" s="2" t="str">
        <f>HYPERLINK("https://channelfinder.acma.gov.au/licplan/defmaps/documents/maps/la_471.pdf","Map")</f>
        <v>Map</v>
      </c>
      <c r="C17" s="2" t="str">
        <f>HYPERLINK("https://channelfinder.acma.gov.au/licplan/defmaps/documents/pmrk/la_471.kmz","Placemark")</f>
        <v>Placemark</v>
      </c>
    </row>
    <row r="18" spans="1:3" x14ac:dyDescent="0.35">
      <c r="A18" t="s">
        <v>19</v>
      </c>
      <c r="B18" s="2" t="str">
        <f>HYPERLINK("https://channelfinder.acma.gov.au/licplan/defmaps/documents/maps/la_472.pdf","Map")</f>
        <v>Map</v>
      </c>
      <c r="C18" s="2" t="str">
        <f>HYPERLINK("https://channelfinder.acma.gov.au/licplan/defmaps/documents/pmrk/la_472.kmz","Placemark")</f>
        <v>Placemark</v>
      </c>
    </row>
    <row r="19" spans="1:3" x14ac:dyDescent="0.35">
      <c r="A19" t="s">
        <v>20</v>
      </c>
      <c r="B19" s="2" t="str">
        <f>HYPERLINK("https://channelfinder.acma.gov.au/licplan/defmaps/documents/maps/la_473.pdf","Map")</f>
        <v>Map</v>
      </c>
      <c r="C19" s="2" t="str">
        <f>HYPERLINK("https://channelfinder.acma.gov.au/licplan/defmaps/documents/pmrk/la_473.kmz","Placemark")</f>
        <v>Placemark</v>
      </c>
    </row>
    <row r="20" spans="1:3" x14ac:dyDescent="0.35">
      <c r="A20" t="s">
        <v>21</v>
      </c>
      <c r="B20" s="2" t="str">
        <f>HYPERLINK("https://channelfinder.acma.gov.au/licplan/defmaps/documents/maps/la_474.pdf","Map")</f>
        <v>Map</v>
      </c>
      <c r="C20" s="2" t="str">
        <f>HYPERLINK("https://channelfinder.acma.gov.au/licplan/defmaps/documents/pmrk/la_474.kmz","Placemark")</f>
        <v>Placemark</v>
      </c>
    </row>
    <row r="21" spans="1:3" x14ac:dyDescent="0.35">
      <c r="A21" t="s">
        <v>22</v>
      </c>
      <c r="B21" s="2" t="str">
        <f>HYPERLINK("https://channelfinder.acma.gov.au/licplan/defmaps/documents/maps/la_495.pdf","Map")</f>
        <v>Map</v>
      </c>
      <c r="C21" s="2" t="str">
        <f>HYPERLINK("https://channelfinder.acma.gov.au/licplan/defmaps/documents/pmrk/la_495.kmz","Placemark")</f>
        <v>Placemark</v>
      </c>
    </row>
    <row r="22" spans="1:3" x14ac:dyDescent="0.35">
      <c r="A22" t="s">
        <v>23</v>
      </c>
      <c r="B22" s="2" t="str">
        <f>HYPERLINK("https://channelfinder.acma.gov.au/licplan/defmaps/documents/maps/la_496.pdf","Map")</f>
        <v>Map</v>
      </c>
      <c r="C22" s="2" t="str">
        <f>HYPERLINK("https://channelfinder.acma.gov.au/licplan/defmaps/documents/pmrk/la_496.kmz","Placemark")</f>
        <v>Placemark</v>
      </c>
    </row>
    <row r="23" spans="1:3" x14ac:dyDescent="0.35">
      <c r="A23" t="s">
        <v>24</v>
      </c>
      <c r="B23" s="2" t="str">
        <f>HYPERLINK("https://channelfinder.acma.gov.au/licplan/defmaps/documents/maps/la_499.pdf","Map")</f>
        <v>Map</v>
      </c>
      <c r="C23" s="2" t="str">
        <f>HYPERLINK("https://channelfinder.acma.gov.au/licplan/defmaps/documents/pmrk/la_499.kmz","Placemark")</f>
        <v>Placemark</v>
      </c>
    </row>
    <row r="24" spans="1:3" x14ac:dyDescent="0.35">
      <c r="A24" t="s">
        <v>25</v>
      </c>
      <c r="B24" s="2" t="str">
        <f>HYPERLINK("https://channelfinder.acma.gov.au/licplan/defmaps/documents/maps/la_509.pdf","Map")</f>
        <v>Map</v>
      </c>
      <c r="C24" s="2" t="str">
        <f>HYPERLINK("https://channelfinder.acma.gov.au/licplan/defmaps/documents/pmrk/la_509.kmz","Placemark")</f>
        <v>Placemark</v>
      </c>
    </row>
    <row r="25" spans="1:3" x14ac:dyDescent="0.35">
      <c r="A25" t="s">
        <v>26</v>
      </c>
      <c r="B25" s="2" t="str">
        <f>HYPERLINK("https://channelfinder.acma.gov.au/licplan/defmaps/documents/maps/la_523.pdf","Map")</f>
        <v>Map</v>
      </c>
      <c r="C25" s="2" t="str">
        <f>HYPERLINK("https://channelfinder.acma.gov.au/licplan/defmaps/documents/pmrk/la_523.kmz","Placemark")</f>
        <v>Placemark</v>
      </c>
    </row>
    <row r="26" spans="1:3" x14ac:dyDescent="0.35">
      <c r="A26" t="s">
        <v>27</v>
      </c>
      <c r="B26" s="2" t="str">
        <f>HYPERLINK("https://channelfinder.acma.gov.au/licplan/defmaps/documents/maps/la_540.pdf","Map")</f>
        <v>Map</v>
      </c>
      <c r="C26" s="2" t="str">
        <f>HYPERLINK("https://channelfinder.acma.gov.au/licplan/defmaps/documents/pmrk/la_540.kmz","Placemark")</f>
        <v>Placemark</v>
      </c>
    </row>
    <row r="27" spans="1:3" x14ac:dyDescent="0.35">
      <c r="A27" t="s">
        <v>28</v>
      </c>
      <c r="B27" s="2" t="str">
        <f>HYPERLINK("https://channelfinder.acma.gov.au/licplan/defmaps/documents/maps/la_778.pdf","Map")</f>
        <v>Map</v>
      </c>
      <c r="C27" s="2" t="str">
        <f>HYPERLINK("https://channelfinder.acma.gov.au/licplan/defmaps/documents/pmrk/la_778.kmz","Placemark")</f>
        <v>Placemark</v>
      </c>
    </row>
    <row r="28" spans="1:3" x14ac:dyDescent="0.35">
      <c r="A28" t="s">
        <v>29</v>
      </c>
      <c r="B28" s="2" t="str">
        <f>HYPERLINK("https://channelfinder.acma.gov.au/licplan/defmaps/documents/maps/la_784.pdf","Map")</f>
        <v>Map</v>
      </c>
      <c r="C28" s="2" t="str">
        <f>HYPERLINK("https://channelfinder.acma.gov.au/licplan/defmaps/documents/pmrk/la_784.kmz","Placemark")</f>
        <v>Placemark</v>
      </c>
    </row>
    <row r="29" spans="1:3" x14ac:dyDescent="0.35">
      <c r="A29" t="s">
        <v>30</v>
      </c>
      <c r="B29" s="2" t="str">
        <f>HYPERLINK("https://channelfinder.acma.gov.au/licplan/defmaps/documents/maps/la_802.pdf","Map")</f>
        <v>Map</v>
      </c>
      <c r="C29" s="2" t="str">
        <f>HYPERLINK("https://channelfinder.acma.gov.au/licplan/defmaps/documents/pmrk/la_802.kmz","Placemark")</f>
        <v>Placemark</v>
      </c>
    </row>
    <row r="30" spans="1:3" x14ac:dyDescent="0.35">
      <c r="A30" t="s">
        <v>31</v>
      </c>
      <c r="B30" s="2" t="str">
        <f>HYPERLINK("https://channelfinder.acma.gov.au/licplan/defmaps/documents/maps/la_810.pdf","Map")</f>
        <v>Map</v>
      </c>
      <c r="C30" s="2" t="str">
        <f>HYPERLINK("https://channelfinder.acma.gov.au/licplan/defmaps/documents/pmrk/la_810.kmz","Placemark")</f>
        <v>Placemark</v>
      </c>
    </row>
    <row r="31" spans="1:3" x14ac:dyDescent="0.35">
      <c r="A31" t="s">
        <v>32</v>
      </c>
      <c r="B31" s="2" t="str">
        <f>HYPERLINK("https://channelfinder.acma.gov.au/licplan/defmaps/documents/maps/la_870.pdf","Map")</f>
        <v>Map</v>
      </c>
      <c r="C31" s="2" t="str">
        <f>HYPERLINK("https://channelfinder.acma.gov.au/licplan/defmaps/documents/pmrk/la_870.kmz","Placemark")</f>
        <v>Placemark</v>
      </c>
    </row>
    <row r="32" spans="1:3" x14ac:dyDescent="0.35">
      <c r="A32" t="s">
        <v>33</v>
      </c>
      <c r="B32" s="2" t="str">
        <f>HYPERLINK("https://channelfinder.acma.gov.au/licplan/defmaps/documents/maps/la_945.pdf","Map")</f>
        <v>Map</v>
      </c>
      <c r="C32" s="2" t="str">
        <f>HYPERLINK("https://channelfinder.acma.gov.au/licplan/defmaps/documents/pmrk/la_945.kmz","Placemark")</f>
        <v>Placemark</v>
      </c>
    </row>
    <row r="33" spans="1:3" x14ac:dyDescent="0.35">
      <c r="A33" t="s">
        <v>34</v>
      </c>
      <c r="B33" s="2" t="str">
        <f>HYPERLINK("https://channelfinder.acma.gov.au/licplan/defmaps/documents/maps/la_963.pdf","Map")</f>
        <v>Map</v>
      </c>
      <c r="C33" s="2" t="str">
        <f>HYPERLINK("https://channelfinder.acma.gov.au/licplan/defmaps/documents/pmrk/la_963.kmz","Placemark")</f>
        <v>Placemark</v>
      </c>
    </row>
    <row r="34" spans="1:3" x14ac:dyDescent="0.35">
      <c r="A34" t="s">
        <v>35</v>
      </c>
      <c r="B34" s="2" t="str">
        <f>HYPERLINK("https://channelfinder.acma.gov.au/licplan/defmaps/documents/maps/la_964.pdf","Map")</f>
        <v>Map</v>
      </c>
      <c r="C34" s="2" t="str">
        <f>HYPERLINK("https://channelfinder.acma.gov.au/licplan/defmaps/documents/pmrk/la_964.kmz","Placemark")</f>
        <v>Placemark</v>
      </c>
    </row>
    <row r="35" spans="1:3" x14ac:dyDescent="0.35">
      <c r="A35" t="s">
        <v>36</v>
      </c>
      <c r="B35" s="2" t="str">
        <f>HYPERLINK("https://channelfinder.acma.gov.au/licplan/defmaps/documents/maps/la_973.pdf","Map")</f>
        <v>Map</v>
      </c>
      <c r="C35" s="2" t="str">
        <f>HYPERLINK("https://channelfinder.acma.gov.au/licplan/defmaps/documents/pmrk/la_973.kmz","Placemark")</f>
        <v>Placemark</v>
      </c>
    </row>
    <row r="36" spans="1:3" x14ac:dyDescent="0.35">
      <c r="A36" t="s">
        <v>37</v>
      </c>
      <c r="B36" s="2" t="str">
        <f>HYPERLINK("https://channelfinder.acma.gov.au/licplan/defmaps/documents/maps/la_985.pdf","Map")</f>
        <v>Map</v>
      </c>
      <c r="C36" s="2" t="str">
        <f>HYPERLINK("https://channelfinder.acma.gov.au/licplan/defmaps/documents/pmrk/la_985.kmz","Placemark")</f>
        <v>Placemark</v>
      </c>
    </row>
    <row r="37" spans="1:3" x14ac:dyDescent="0.35">
      <c r="A37" t="s">
        <v>38</v>
      </c>
      <c r="B37" s="2" t="str">
        <f>HYPERLINK("https://channelfinder.acma.gov.au/licplan/defmaps/documents/maps/la_987.pdf","Map")</f>
        <v>Map</v>
      </c>
      <c r="C37" s="2" t="str">
        <f>HYPERLINK("https://channelfinder.acma.gov.au/licplan/defmaps/documents/pmrk/la_987.kmz","Placemark")</f>
        <v>Placemark</v>
      </c>
    </row>
    <row r="38" spans="1:3" x14ac:dyDescent="0.35">
      <c r="A38" t="s">
        <v>39</v>
      </c>
      <c r="B38" s="2" t="str">
        <f>HYPERLINK("https://channelfinder.acma.gov.au/licplan/defmaps/documents/maps/la_1112.pdf","Map")</f>
        <v>Map</v>
      </c>
      <c r="C38" s="2" t="str">
        <f>HYPERLINK("https://channelfinder.acma.gov.au/licplan/defmaps/documents/pmrk/la_1112.kmz","Placemark")</f>
        <v>Placemark</v>
      </c>
    </row>
    <row r="39" spans="1:3" x14ac:dyDescent="0.35">
      <c r="A39" t="s">
        <v>40</v>
      </c>
      <c r="B39" s="2" t="str">
        <f>HYPERLINK("https://channelfinder.acma.gov.au/licplan/defmaps/documents/maps/la_1113.pdf","Map")</f>
        <v>Map</v>
      </c>
      <c r="C39" s="2" t="str">
        <f>HYPERLINK("https://channelfinder.acma.gov.au/licplan/defmaps/documents/pmrk/la_1113.kmz","Placemark")</f>
        <v>Placemark</v>
      </c>
    </row>
    <row r="40" spans="1:3" x14ac:dyDescent="0.35">
      <c r="A40" t="s">
        <v>41</v>
      </c>
      <c r="B40" s="2" t="str">
        <f>HYPERLINK("https://channelfinder.acma.gov.au/licplan/defmaps/documents/maps/la_1114.pdf","Map")</f>
        <v>Map</v>
      </c>
      <c r="C40" s="2" t="str">
        <f>HYPERLINK("https://channelfinder.acma.gov.au/licplan/defmaps/documents/pmrk/la_1114.kmz","Placemark")</f>
        <v>Placemark</v>
      </c>
    </row>
    <row r="41" spans="1:3" x14ac:dyDescent="0.35">
      <c r="A41" t="s">
        <v>42</v>
      </c>
      <c r="B41" s="2" t="str">
        <f>HYPERLINK("https://channelfinder.acma.gov.au/licplan/defmaps/documents/maps/la_1164.pdf","Map")</f>
        <v>Map</v>
      </c>
      <c r="C41" s="2" t="str">
        <f>HYPERLINK("https://channelfinder.acma.gov.au/licplan/defmaps/documents/pmrk/la_1164.kmz","Placemark")</f>
        <v>Placemark</v>
      </c>
    </row>
    <row r="42" spans="1:3" x14ac:dyDescent="0.35">
      <c r="A42" t="s">
        <v>43</v>
      </c>
      <c r="B42" s="2" t="str">
        <f>HYPERLINK("https://channelfinder.acma.gov.au/licplan/defmaps/documents/maps/la_1252.pdf","Map")</f>
        <v>Map</v>
      </c>
      <c r="C42" s="2" t="str">
        <f>HYPERLINK("https://channelfinder.acma.gov.au/licplan/defmaps/documents/pmrk/la_1252.kmz","Placemark")</f>
        <v>Placemark</v>
      </c>
    </row>
    <row r="43" spans="1:3" x14ac:dyDescent="0.35">
      <c r="A43" t="s">
        <v>44</v>
      </c>
      <c r="B43" s="2" t="str">
        <f>HYPERLINK("https://channelfinder.acma.gov.au/licplan/defmaps/documents/maps/la_1256.pdf","Map")</f>
        <v>Map</v>
      </c>
      <c r="C43" s="2" t="str">
        <f>HYPERLINK("https://channelfinder.acma.gov.au/licplan/defmaps/documents/pmrk/la_1256.kmz","Placemark")</f>
        <v>Placemark</v>
      </c>
    </row>
    <row r="44" spans="1:3" x14ac:dyDescent="0.35">
      <c r="A44" t="s">
        <v>45</v>
      </c>
      <c r="B44" s="2" t="str">
        <f>HYPERLINK("https://channelfinder.acma.gov.au/licplan/defmaps/documents/maps/la_1296.pdf","Map")</f>
        <v>Map</v>
      </c>
      <c r="C44" s="2" t="str">
        <f>HYPERLINK("https://channelfinder.acma.gov.au/licplan/defmaps/documents/pmrk/la_1296.kmz","Placemark")</f>
        <v>Placemark</v>
      </c>
    </row>
    <row r="45" spans="1:3" x14ac:dyDescent="0.35">
      <c r="A45" t="s">
        <v>46</v>
      </c>
      <c r="B45" s="2" t="str">
        <f>HYPERLINK("https://channelfinder.acma.gov.au/licplan/defmaps/documents/maps/la_1409.pdf","Map")</f>
        <v>Map</v>
      </c>
      <c r="C45" s="2" t="str">
        <f>HYPERLINK("https://channelfinder.acma.gov.au/licplan/defmaps/documents/pmrk/la_1409.kmz","Placemark")</f>
        <v>Placemark</v>
      </c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Licensing_Areas_South_Australia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Xavier Halliwell</cp:lastModifiedBy>
  <dcterms:created xsi:type="dcterms:W3CDTF">2026-02-19T04:30:56Z</dcterms:created>
  <dcterms:modified xsi:type="dcterms:W3CDTF">2026-02-19T04:31:36Z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57847-2996-43f6-9ac9-aca8e5487221_Enabled">
    <vt:lpwstr>true</vt:lpwstr>
  </property>
  <property fmtid="{D5CDD505-2E9C-101B-9397-08002B2CF9AE}" pid="3" name="MSIP_Label_aeb57847-2996-43f6-9ac9-aca8e5487221_SetDate">
    <vt:lpwstr>2026-02-19T04:30:56Z</vt:lpwstr>
  </property>
  <property fmtid="{D5CDD505-2E9C-101B-9397-08002B2CF9AE}" pid="4" name="MSIP_Label_aeb57847-2996-43f6-9ac9-aca8e5487221_Method">
    <vt:lpwstr>Privileged</vt:lpwstr>
  </property>
  <property fmtid="{D5CDD505-2E9C-101B-9397-08002B2CF9AE}" pid="5" name="MSIP_Label_aeb57847-2996-43f6-9ac9-aca8e5487221_Name">
    <vt:lpwstr>90fb82dc-5319-427a-bd3a-0b26e5d5e425</vt:lpwstr>
  </property>
  <property fmtid="{D5CDD505-2E9C-101B-9397-08002B2CF9AE}" pid="6" name="MSIP_Label_aeb57847-2996-43f6-9ac9-aca8e5487221_SiteId">
    <vt:lpwstr>0dac7f39-d20c-4e71-8af3-71ee7e268a2b</vt:lpwstr>
  </property>
  <property fmtid="{D5CDD505-2E9C-101B-9397-08002B2CF9AE}" pid="7" name="MSIP_Label_aeb57847-2996-43f6-9ac9-aca8e5487221_ActionId">
    <vt:lpwstr>9c46c25d-2e20-42d2-b1d8-7d3e37ee4c74</vt:lpwstr>
  </property>
  <property fmtid="{D5CDD505-2E9C-101B-9397-08002B2CF9AE}" pid="8" name="MSIP_Label_aeb57847-2996-43f6-9ac9-aca8e5487221_ContentBits">
    <vt:lpwstr>3</vt:lpwstr>
  </property>
  <property fmtid="{D5CDD505-2E9C-101B-9397-08002B2CF9AE}" pid="9" name="MSIP_Label_aeb57847-2996-43f6-9ac9-aca8e5487221_Tag">
    <vt:lpwstr>10, 0, 1, 1</vt:lpwstr>
  </property>
</Properties>
</file>